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1 Receita e Pró Labore" sheetId="1" r:id="rId1"/>
    <sheet name="2 Despesas e Investimentos" sheetId="2" r:id="rId2"/>
    <sheet name="Resumo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<sst xmlns="http://schemas.openxmlformats.org/spreadsheetml/2006/main" count="86" uniqueCount="76">
  <si>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RESUMO DO PLANO DE TRABALHO</t>
  </si>
  <si>
    <t>DESCRIÇÃO</t>
  </si>
  <si>
    <t>Qtde de Alunos</t>
  </si>
  <si>
    <t>Valor da Parcela (R$)</t>
  </si>
  <si>
    <t>Qtde de Módulos</t>
  </si>
  <si>
    <t xml:space="preserve"> TOTAL</t>
  </si>
  <si>
    <t>TOTAL DA RECEITA</t>
  </si>
  <si>
    <t>2.2 - INSS PATRONAL (20%)</t>
  </si>
  <si>
    <t xml:space="preserve">2.3 – RETENÇÃO </t>
  </si>
  <si>
    <t>Pró-Labore Líquido (R$)</t>
  </si>
  <si>
    <t>(R$) Hora/Aula</t>
  </si>
  <si>
    <t>C.H. Total</t>
  </si>
  <si>
    <t>Pró-Labore Bruto (R$)</t>
  </si>
  <si>
    <t>ISSQN (5%)</t>
  </si>
  <si>
    <t>TOTAL</t>
  </si>
  <si>
    <t>3. DESPESAS OPERACIONAIS</t>
  </si>
  <si>
    <t>ELEMENTO</t>
  </si>
  <si>
    <t>VALOR UNITÁRIO</t>
  </si>
  <si>
    <t>VALOR TOTAL</t>
  </si>
  <si>
    <t>3.1 – PASSAGENS (Elemento 33)</t>
  </si>
  <si>
    <t>3.1.1 – Terrestres</t>
  </si>
  <si>
    <t>3.1.2 – Aéreas</t>
  </si>
  <si>
    <t>3.5 – FOTOCÓPIAS (Elemento 39)</t>
  </si>
  <si>
    <t>SUB-TOTAL</t>
  </si>
  <si>
    <t>4.1 – MATERIAL BIBLIOGRÁFICO</t>
  </si>
  <si>
    <t>4.2 – COMPUTADOR</t>
  </si>
  <si>
    <t>4.3 – NOOT BOOK</t>
  </si>
  <si>
    <t>4.4 – DATA SHOW</t>
  </si>
  <si>
    <t>4.5 – IMPRESSORA</t>
  </si>
  <si>
    <t>4.6 – MÁQUINAS E EQUIPAMENTOS</t>
  </si>
  <si>
    <t>4.7 – MOBILIÁRIO</t>
  </si>
  <si>
    <t>4.8 – OUTROS INVESTIMENTOS</t>
  </si>
  <si>
    <t>Participação no total da receita</t>
  </si>
  <si>
    <t>TOTAL DAS DESPESAS</t>
  </si>
  <si>
    <t>SALDO</t>
  </si>
  <si>
    <t>--------</t>
  </si>
  <si>
    <t>SITUAÇÃO</t>
  </si>
  <si>
    <t>1.3 – MENSALIDADE DOS ALUNOS</t>
  </si>
  <si>
    <r>
      <t>ESTADO DE MATO GROSSO
SECRETARIA DE ESTADO DE CIÊNCIA E TECNOLOGIA
UNIVERSIDADE DO ESTADO DE MATO GROSSO
PRÓ-REITORIA DE PESQUISA E PÓS-GRADUAÇÃO
CAMPUS UNIVERSITÁRIO DE _______________________
FACULDADE DE _____________________________________
ESPECIALIZAÇÃO _____________________________________________</t>
    </r>
    <r>
      <rPr>
        <sz val="9"/>
        <rFont val="Arial"/>
        <family val="0"/>
      </rPr>
      <t xml:space="preserve">
</t>
    </r>
  </si>
  <si>
    <r>
      <t>1.1 – CONVÊNIO</t>
    </r>
    <r>
      <rPr>
        <b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(SE HOUVER)</t>
    </r>
  </si>
  <si>
    <t>1.2 – INSCRIÇÃO (SE HOUVER)</t>
  </si>
  <si>
    <r>
      <t>ESTADO DE MATO GROSSO
SECRETARIA DE ESTADO DE CIÊNCIA E TECNOLOGIA
UNIVERSIDADE DO ESTADO DE MATO GROSSO
PRÓ-REITORIA DE PESQUISA E PÓS-GRADUAÇÃO
CAMPUS UNIVERSITÁRIO DE _______________________
FACULDADE DE _____________________________________
ESPECIALIZAÇÃO _____________________________________________</t>
    </r>
    <r>
      <rPr>
        <sz val="10"/>
        <rFont val="Arial"/>
        <family val="0"/>
      </rPr>
      <t xml:space="preserve">
</t>
    </r>
  </si>
  <si>
    <t>ESTADO DE MATO GROSSO
SECRETARIA DE ESTADO DE CIÊNCIA E TECNOLOGIA
UNIVERSIDADE DO ESTADO DE MATO GROSSO
PRÓ-REITORIA DE PESQUISA E PÓS-GRADUAÇÃO
CAMPUS UNIVERSITÁRIO DE _______________________
FACULDADE DE _____________________________________
ESPECIALIZAÇÃO _____________________________________________</t>
  </si>
  <si>
    <t>QUANTIDADE</t>
  </si>
  <si>
    <t>3.6 – MATERIAL DE CONSUMO/EXPEDIENTE</t>
  </si>
  <si>
    <t>3.7 – FAESPE (10% Sobre a Receita Bruta)</t>
  </si>
  <si>
    <t>5. FUNDO DE RESERVA (25% SOBRE O TOTAL DA RECEITA BRUTA)</t>
  </si>
  <si>
    <r>
      <t xml:space="preserve">3.2 – DIÁRIAS (Elemento 14) </t>
    </r>
    <r>
      <rPr>
        <b/>
        <sz val="10"/>
        <color indexed="8"/>
        <rFont val="Arial"/>
        <family val="2"/>
      </rPr>
      <t>*</t>
    </r>
  </si>
  <si>
    <r>
      <t xml:space="preserve">3.3 – HOSPEDAGEM (Elemento 39) </t>
    </r>
    <r>
      <rPr>
        <b/>
        <sz val="10"/>
        <color indexed="8"/>
        <rFont val="Arial"/>
        <family val="2"/>
      </rPr>
      <t>*</t>
    </r>
  </si>
  <si>
    <r>
      <t xml:space="preserve">3.4 – ALIMENTAÇÃO (Elemento 39) </t>
    </r>
    <r>
      <rPr>
        <b/>
        <sz val="10"/>
        <color indexed="8"/>
        <rFont val="Arial"/>
        <family val="2"/>
      </rPr>
      <t>*</t>
    </r>
  </si>
  <si>
    <t>* Diárias, alimentação e hospedagem não podem se sobrepor. Se o docente for receber diária, não poderá ser pago hospedagem e alimentação.</t>
  </si>
  <si>
    <r>
      <t xml:space="preserve">4. INVESTIMENTOS (EQUIPAMENTOS E MATERIAL PERMANENTE) </t>
    </r>
    <r>
      <rPr>
        <b/>
        <sz val="12"/>
        <rFont val="Arial"/>
        <family val="2"/>
      </rPr>
      <t>**</t>
    </r>
  </si>
  <si>
    <t>** A aquisição de equipamento e material permanente só será efetivada no decorrer do curso e com disponibilidade financeira.</t>
  </si>
  <si>
    <t>6. RESUMO DA RECEITA</t>
  </si>
  <si>
    <t>7. RESUMO DAS DESPESAS</t>
  </si>
  <si>
    <t>1. RECEITA</t>
  </si>
  <si>
    <t>7.1 – DESPESAS COM PESSOAL/PRÓ-LABORE BRUTO</t>
  </si>
  <si>
    <t>7.2 – INSS PATRONAL</t>
  </si>
  <si>
    <t>7.3 – DESPESAS OPERACIONAIS</t>
  </si>
  <si>
    <t>7.5 – FUNDO DE RESERVA</t>
  </si>
  <si>
    <t>-------------------------------</t>
  </si>
  <si>
    <r>
      <t xml:space="preserve">OBS: Preencher somente as células que estiverem em branco. </t>
    </r>
    <r>
      <rPr>
        <b/>
        <sz val="9.5"/>
        <rFont val="Arial"/>
        <family val="2"/>
      </rPr>
      <t>Não alterar ou editar as células e valores que estiverem na cor cinza ou verde.</t>
    </r>
  </si>
  <si>
    <t>OBS: NÃO ALTERAR NENHUMA CÉLULA NESTE RESUMO. USO DA PRPPG.</t>
  </si>
  <si>
    <t>INSS FUNCIONAL (11%)</t>
  </si>
  <si>
    <t>------------</t>
  </si>
  <si>
    <t>DESPESA COM PESSOAL (Elemento 36)</t>
  </si>
  <si>
    <t>2. DESPESA COM PESSOAL</t>
  </si>
  <si>
    <t>2.1 – PRÓ-LABORE DOS DOCENTES</t>
  </si>
  <si>
    <t>2.1.1 – Especialistas</t>
  </si>
  <si>
    <t>2.1.2 – Mestres</t>
  </si>
  <si>
    <t>2.1.3 – Doutores</t>
  </si>
  <si>
    <t>2.1.4 – Coordenadenação: no máximo 10% da precisão total de receita</t>
  </si>
  <si>
    <t>---------</t>
  </si>
  <si>
    <t>2.1.5 – Orientação de TCC</t>
  </si>
  <si>
    <r>
      <t xml:space="preserve">OBS: Preencher somente as células que estiverem em branco. </t>
    </r>
    <r>
      <rPr>
        <b/>
        <sz val="10"/>
        <rFont val="Arial"/>
        <family val="0"/>
      </rPr>
      <t>Não alterar ou editar as células e valores que estiverem na cor cinza ou verde.</t>
    </r>
  </si>
  <si>
    <t>7.4 – INVESTIMENTOS (EQUIPAMENTOS E MATERIAL PERMANENTE)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</si>
</sst>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[$R$-416]\ #,##0.00;[Red]\-[$R$-416]\ #,##0.00"/>
    <numFmt numFmtId="167" formatCode="#,###.0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#,##0.0"/>
    <numFmt numFmtId="173" formatCode="0.0"/>
    <numFmt numFmtId="174" formatCode="0.000"/>
  </numFmts>
  <fonts count="33">
    <font>
      <sz val="10"/>
      <name val="Arial"/>
      <family val="0"/>
    </font>
    <font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.5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9.5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7" fillId="3" borderId="1" applyNumberFormat="0" applyAlignment="0" applyProtection="0"/>
    <xf numFmtId="0" fontId="1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20" fillId="2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left"/>
    </xf>
    <xf numFmtId="0" fontId="8" fillId="18" borderId="13" xfId="0" applyFont="1" applyFill="1" applyBorder="1" applyAlignment="1">
      <alignment horizontal="left"/>
    </xf>
    <xf numFmtId="0" fontId="8" fillId="18" borderId="11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0" fontId="28" fillId="18" borderId="12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8" fillId="18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28" fillId="18" borderId="18" xfId="0" applyNumberFormat="1" applyFont="1" applyFill="1" applyBorder="1" applyAlignment="1">
      <alignment horizontal="center" vertical="center" wrapText="1"/>
    </xf>
    <xf numFmtId="4" fontId="0" fillId="19" borderId="19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0" fillId="19" borderId="20" xfId="0" applyNumberFormat="1" applyFill="1" applyBorder="1" applyAlignment="1">
      <alignment horizontal="center"/>
    </xf>
    <xf numFmtId="4" fontId="3" fillId="20" borderId="18" xfId="51" applyNumberFormat="1" applyFont="1" applyFill="1" applyBorder="1" applyAlignment="1" applyProtection="1">
      <alignment horizontal="center"/>
      <protection/>
    </xf>
    <xf numFmtId="0" fontId="9" fillId="11" borderId="12" xfId="0" applyFont="1" applyFill="1" applyBorder="1" applyAlignment="1">
      <alignment/>
    </xf>
    <xf numFmtId="4" fontId="0" fillId="19" borderId="10" xfId="0" applyNumberFormat="1" applyFill="1" applyBorder="1" applyAlignment="1">
      <alignment horizontal="center"/>
    </xf>
    <xf numFmtId="4" fontId="0" fillId="19" borderId="10" xfId="0" applyNumberFormat="1" applyFont="1" applyFill="1" applyBorder="1" applyAlignment="1">
      <alignment horizontal="center"/>
    </xf>
    <xf numFmtId="44" fontId="0" fillId="0" borderId="10" xfId="45" applyFill="1" applyBorder="1" applyAlignment="1">
      <alignment horizontal="center"/>
    </xf>
    <xf numFmtId="0" fontId="8" fillId="18" borderId="21" xfId="0" applyFont="1" applyFill="1" applyBorder="1" applyAlignment="1">
      <alignment horizontal="left"/>
    </xf>
    <xf numFmtId="0" fontId="8" fillId="18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4" fontId="0" fillId="0" borderId="15" xfId="45" applyFill="1" applyBorder="1" applyAlignment="1">
      <alignment horizontal="center"/>
    </xf>
    <xf numFmtId="4" fontId="0" fillId="19" borderId="22" xfId="0" applyNumberFormat="1" applyFill="1" applyBorder="1" applyAlignment="1">
      <alignment horizontal="center"/>
    </xf>
    <xf numFmtId="0" fontId="7" fillId="21" borderId="23" xfId="0" applyFont="1" applyFill="1" applyBorder="1" applyAlignment="1">
      <alignment horizontal="center"/>
    </xf>
    <xf numFmtId="0" fontId="7" fillId="21" borderId="24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/>
    </xf>
    <xf numFmtId="0" fontId="7" fillId="21" borderId="25" xfId="0" applyFont="1" applyFill="1" applyBorder="1" applyAlignment="1">
      <alignment horizontal="center"/>
    </xf>
    <xf numFmtId="166" fontId="7" fillId="21" borderId="18" xfId="0" applyNumberFormat="1" applyFont="1" applyFill="1" applyBorder="1" applyAlignment="1">
      <alignment horizontal="center"/>
    </xf>
    <xf numFmtId="4" fontId="0" fillId="10" borderId="26" xfId="51" applyNumberFormat="1" applyFont="1" applyFill="1" applyBorder="1" applyAlignment="1" applyProtection="1">
      <alignment horizontal="center"/>
      <protection/>
    </xf>
    <xf numFmtId="4" fontId="0" fillId="10" borderId="20" xfId="51" applyNumberFormat="1" applyFont="1" applyFill="1" applyBorder="1" applyAlignment="1" applyProtection="1">
      <alignment horizontal="center"/>
      <protection/>
    </xf>
    <xf numFmtId="4" fontId="0" fillId="10" borderId="27" xfId="51" applyNumberFormat="1" applyFont="1" applyFill="1" applyBorder="1" applyAlignment="1" applyProtection="1">
      <alignment horizontal="center"/>
      <protection/>
    </xf>
    <xf numFmtId="44" fontId="0" fillId="0" borderId="15" xfId="45" applyFill="1" applyBorder="1" applyAlignment="1" applyProtection="1">
      <alignment/>
      <protection/>
    </xf>
    <xf numFmtId="44" fontId="0" fillId="0" borderId="16" xfId="45" applyFill="1" applyBorder="1" applyAlignment="1" applyProtection="1">
      <alignment/>
      <protection/>
    </xf>
    <xf numFmtId="44" fontId="0" fillId="0" borderId="16" xfId="45" applyFill="1" applyBorder="1" applyAlignment="1">
      <alignment horizontal="left"/>
    </xf>
    <xf numFmtId="44" fontId="0" fillId="0" borderId="17" xfId="45" applyFill="1" applyBorder="1" applyAlignment="1">
      <alignment horizontal="left"/>
    </xf>
    <xf numFmtId="4" fontId="7" fillId="21" borderId="18" xfId="0" applyNumberFormat="1" applyFont="1" applyFill="1" applyBorder="1" applyAlignment="1">
      <alignment horizontal="center"/>
    </xf>
    <xf numFmtId="0" fontId="7" fillId="21" borderId="28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21" borderId="28" xfId="0" applyFont="1" applyFill="1" applyBorder="1" applyAlignment="1">
      <alignment horizontal="center" vertical="center"/>
    </xf>
    <xf numFmtId="4" fontId="3" fillId="19" borderId="18" xfId="0" applyNumberFormat="1" applyFont="1" applyFill="1" applyBorder="1" applyAlignment="1">
      <alignment horizontal="center"/>
    </xf>
    <xf numFmtId="4" fontId="3" fillId="19" borderId="28" xfId="0" applyNumberFormat="1" applyFont="1" applyFill="1" applyBorder="1" applyAlignment="1">
      <alignment horizontal="center"/>
    </xf>
    <xf numFmtId="4" fontId="3" fillId="22" borderId="29" xfId="0" applyNumberFormat="1" applyFont="1" applyFill="1" applyBorder="1" applyAlignment="1">
      <alignment horizontal="center" vertical="center"/>
    </xf>
    <xf numFmtId="167" fontId="0" fillId="19" borderId="20" xfId="0" applyNumberFormat="1" applyFill="1" applyBorder="1" applyAlignment="1">
      <alignment horizontal="center"/>
    </xf>
    <xf numFmtId="167" fontId="0" fillId="19" borderId="20" xfId="0" applyNumberFormat="1" applyFont="1" applyFill="1" applyBorder="1" applyAlignment="1">
      <alignment horizontal="center"/>
    </xf>
    <xf numFmtId="167" fontId="0" fillId="19" borderId="27" xfId="0" applyNumberFormat="1" applyFill="1" applyBorder="1" applyAlignment="1">
      <alignment horizontal="center"/>
    </xf>
    <xf numFmtId="167" fontId="3" fillId="19" borderId="30" xfId="0" applyNumberFormat="1" applyFont="1" applyFill="1" applyBorder="1" applyAlignment="1">
      <alignment horizontal="center"/>
    </xf>
    <xf numFmtId="167" fontId="3" fillId="20" borderId="29" xfId="51" applyNumberFormat="1" applyFont="1" applyFill="1" applyBorder="1" applyAlignment="1" applyProtection="1">
      <alignment horizontal="center"/>
      <protection/>
    </xf>
    <xf numFmtId="2" fontId="3" fillId="23" borderId="26" xfId="0" applyNumberFormat="1" applyFont="1" applyFill="1" applyBorder="1" applyAlignment="1" quotePrefix="1">
      <alignment horizontal="center"/>
    </xf>
    <xf numFmtId="10" fontId="3" fillId="20" borderId="18" xfId="51" applyNumberFormat="1" applyFont="1" applyFill="1" applyBorder="1" applyAlignment="1" applyProtection="1" quotePrefix="1">
      <alignment horizontal="center"/>
      <protection/>
    </xf>
    <xf numFmtId="0" fontId="32" fillId="0" borderId="0" xfId="0" applyFont="1" applyAlignment="1">
      <alignment/>
    </xf>
    <xf numFmtId="3" fontId="10" fillId="21" borderId="26" xfId="0" applyNumberFormat="1" applyFont="1" applyFill="1" applyBorder="1" applyAlignment="1">
      <alignment horizontal="center" vertical="center" wrapText="1"/>
    </xf>
    <xf numFmtId="10" fontId="0" fillId="19" borderId="20" xfId="0" applyNumberFormat="1" applyFont="1" applyFill="1" applyBorder="1" applyAlignment="1">
      <alignment horizontal="center" vertical="center"/>
    </xf>
    <xf numFmtId="10" fontId="0" fillId="19" borderId="31" xfId="0" applyNumberFormat="1" applyFont="1" applyFill="1" applyBorder="1" applyAlignment="1">
      <alignment horizontal="center" vertical="center"/>
    </xf>
    <xf numFmtId="4" fontId="0" fillId="19" borderId="32" xfId="0" applyNumberFormat="1" applyFill="1" applyBorder="1" applyAlignment="1">
      <alignment horizontal="center"/>
    </xf>
    <xf numFmtId="4" fontId="0" fillId="19" borderId="33" xfId="0" applyNumberFormat="1" applyFill="1" applyBorder="1" applyAlignment="1">
      <alignment horizontal="center"/>
    </xf>
    <xf numFmtId="0" fontId="0" fillId="10" borderId="12" xfId="0" applyFill="1" applyBorder="1" applyAlignment="1">
      <alignment/>
    </xf>
    <xf numFmtId="4" fontId="0" fillId="19" borderId="18" xfId="51" applyNumberFormat="1" applyFont="1" applyFill="1" applyBorder="1" applyAlignment="1" applyProtection="1">
      <alignment horizontal="center"/>
      <protection/>
    </xf>
    <xf numFmtId="0" fontId="0" fillId="10" borderId="34" xfId="0" applyFill="1" applyBorder="1" applyAlignment="1">
      <alignment/>
    </xf>
    <xf numFmtId="0" fontId="0" fillId="10" borderId="13" xfId="0" applyFill="1" applyBorder="1" applyAlignment="1">
      <alignment horizontal="left" wrapText="1"/>
    </xf>
    <xf numFmtId="4" fontId="0" fillId="19" borderId="10" xfId="0" applyNumberFormat="1" applyFill="1" applyBorder="1" applyAlignment="1">
      <alignment horizontal="center" vertical="center"/>
    </xf>
    <xf numFmtId="3" fontId="3" fillId="10" borderId="35" xfId="0" applyNumberFormat="1" applyFont="1" applyFill="1" applyBorder="1" applyAlignment="1" quotePrefix="1">
      <alignment horizontal="centerContinuous" vertical="center"/>
    </xf>
    <xf numFmtId="3" fontId="3" fillId="10" borderId="10" xfId="0" applyNumberFormat="1" applyFont="1" applyFill="1" applyBorder="1" applyAlignment="1" quotePrefix="1">
      <alignment horizontal="centerContinuous" vertical="center"/>
    </xf>
    <xf numFmtId="0" fontId="0" fillId="10" borderId="35" xfId="0" applyFill="1" applyBorder="1" applyAlignment="1">
      <alignment horizontal="center"/>
    </xf>
    <xf numFmtId="2" fontId="0" fillId="10" borderId="35" xfId="0" applyNumberFormat="1" applyFont="1" applyFill="1" applyBorder="1" applyAlignment="1">
      <alignment horizontal="center"/>
    </xf>
    <xf numFmtId="3" fontId="0" fillId="10" borderId="10" xfId="0" applyNumberFormat="1" applyFont="1" applyFill="1" applyBorder="1" applyAlignment="1" quotePrefix="1">
      <alignment horizontal="centerContinuous" vertical="center"/>
    </xf>
    <xf numFmtId="4" fontId="0" fillId="19" borderId="19" xfId="0" applyNumberFormat="1" applyFill="1" applyBorder="1" applyAlignment="1">
      <alignment horizontal="center" vertical="center"/>
    </xf>
    <xf numFmtId="167" fontId="32" fillId="19" borderId="36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4" fontId="0" fillId="19" borderId="37" xfId="0" applyNumberFormat="1" applyFill="1" applyBorder="1" applyAlignment="1">
      <alignment horizontal="center"/>
    </xf>
    <xf numFmtId="4" fontId="0" fillId="19" borderId="38" xfId="0" applyNumberFormat="1" applyFill="1" applyBorder="1" applyAlignment="1">
      <alignment horizontal="center"/>
    </xf>
    <xf numFmtId="4" fontId="3" fillId="19" borderId="39" xfId="0" applyNumberFormat="1" applyFont="1" applyFill="1" applyBorder="1" applyAlignment="1">
      <alignment horizontal="center"/>
    </xf>
    <xf numFmtId="4" fontId="3" fillId="19" borderId="29" xfId="0" applyNumberFormat="1" applyFont="1" applyFill="1" applyBorder="1" applyAlignment="1">
      <alignment horizontal="center"/>
    </xf>
    <xf numFmtId="4" fontId="0" fillId="19" borderId="16" xfId="0" applyNumberFormat="1" applyFill="1" applyBorder="1" applyAlignment="1">
      <alignment horizontal="center" vertical="center"/>
    </xf>
    <xf numFmtId="4" fontId="0" fillId="19" borderId="40" xfId="0" applyNumberForma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20" borderId="39" xfId="0" applyFont="1" applyFill="1" applyBorder="1" applyAlignment="1">
      <alignment horizontal="right"/>
    </xf>
    <xf numFmtId="0" fontId="3" fillId="20" borderId="28" xfId="0" applyFont="1" applyFill="1" applyBorder="1" applyAlignment="1">
      <alignment horizontal="right"/>
    </xf>
    <xf numFmtId="0" fontId="3" fillId="20" borderId="29" xfId="0" applyFont="1" applyFill="1" applyBorder="1" applyAlignment="1">
      <alignment horizontal="right"/>
    </xf>
    <xf numFmtId="0" fontId="28" fillId="18" borderId="44" xfId="0" applyFont="1" applyFill="1" applyBorder="1" applyAlignment="1">
      <alignment horizontal="center" vertical="center" wrapText="1"/>
    </xf>
    <xf numFmtId="0" fontId="28" fillId="18" borderId="45" xfId="0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0" fontId="28" fillId="18" borderId="40" xfId="0" applyFont="1" applyFill="1" applyBorder="1" applyAlignment="1">
      <alignment horizontal="center" vertical="center" wrapText="1"/>
    </xf>
    <xf numFmtId="4" fontId="0" fillId="19" borderId="16" xfId="0" applyNumberFormat="1" applyFill="1" applyBorder="1" applyAlignment="1">
      <alignment horizontal="center"/>
    </xf>
    <xf numFmtId="4" fontId="0" fillId="19" borderId="40" xfId="0" applyNumberFormat="1" applyFill="1" applyBorder="1" applyAlignment="1">
      <alignment horizontal="center"/>
    </xf>
    <xf numFmtId="0" fontId="28" fillId="18" borderId="46" xfId="0" applyFont="1" applyFill="1" applyBorder="1" applyAlignment="1">
      <alignment horizontal="left" vertical="center"/>
    </xf>
    <xf numFmtId="0" fontId="28" fillId="18" borderId="47" xfId="0" applyFont="1" applyFill="1" applyBorder="1" applyAlignment="1">
      <alignment horizontal="left" vertical="center"/>
    </xf>
    <xf numFmtId="0" fontId="28" fillId="18" borderId="48" xfId="0" applyFont="1" applyFill="1" applyBorder="1" applyAlignment="1">
      <alignment horizontal="left" vertical="center"/>
    </xf>
    <xf numFmtId="0" fontId="28" fillId="18" borderId="4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center" vertical="center" wrapText="1"/>
    </xf>
    <xf numFmtId="0" fontId="28" fillId="18" borderId="50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8" xfId="0" applyFont="1" applyBorder="1" applyAlignment="1">
      <alignment/>
    </xf>
    <xf numFmtId="0" fontId="3" fillId="22" borderId="39" xfId="0" applyFont="1" applyFill="1" applyBorder="1" applyAlignment="1">
      <alignment horizontal="center"/>
    </xf>
    <xf numFmtId="0" fontId="3" fillId="22" borderId="28" xfId="0" applyFont="1" applyFill="1" applyBorder="1" applyAlignment="1">
      <alignment horizontal="center"/>
    </xf>
    <xf numFmtId="0" fontId="3" fillId="22" borderId="2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4" fillId="10" borderId="12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left"/>
    </xf>
    <xf numFmtId="0" fontId="3" fillId="22" borderId="24" xfId="0" applyFont="1" applyFill="1" applyBorder="1" applyAlignment="1">
      <alignment horizontal="left"/>
    </xf>
    <xf numFmtId="0" fontId="3" fillId="22" borderId="30" xfId="0" applyFont="1" applyFill="1" applyBorder="1" applyAlignment="1">
      <alignment horizontal="left"/>
    </xf>
    <xf numFmtId="0" fontId="28" fillId="18" borderId="46" xfId="0" applyFont="1" applyFill="1" applyBorder="1" applyAlignment="1">
      <alignment horizontal="left" vertical="center" wrapText="1"/>
    </xf>
    <xf numFmtId="0" fontId="28" fillId="18" borderId="47" xfId="0" applyFont="1" applyFill="1" applyBorder="1" applyAlignment="1">
      <alignment horizontal="left" vertical="center" wrapText="1"/>
    </xf>
    <xf numFmtId="0" fontId="28" fillId="18" borderId="48" xfId="0" applyFont="1" applyFill="1" applyBorder="1" applyAlignment="1">
      <alignment horizontal="left" vertical="center" wrapText="1"/>
    </xf>
    <xf numFmtId="0" fontId="29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64" fontId="3" fillId="20" borderId="39" xfId="51" applyFont="1" applyFill="1" applyBorder="1" applyAlignment="1" applyProtection="1">
      <alignment horizontal="right"/>
      <protection/>
    </xf>
    <xf numFmtId="164" fontId="3" fillId="20" borderId="28" xfId="51" applyFont="1" applyFill="1" applyBorder="1" applyAlignment="1" applyProtection="1">
      <alignment horizontal="right"/>
      <protection/>
    </xf>
    <xf numFmtId="164" fontId="3" fillId="20" borderId="29" xfId="51" applyFont="1" applyFill="1" applyBorder="1" applyAlignment="1" applyProtection="1">
      <alignment horizontal="right"/>
      <protection/>
    </xf>
    <xf numFmtId="0" fontId="31" fillId="0" borderId="39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164" fontId="3" fillId="20" borderId="39" xfId="51" applyFont="1" applyFill="1" applyBorder="1" applyAlignment="1" applyProtection="1">
      <alignment horizontal="left"/>
      <protection/>
    </xf>
    <xf numFmtId="164" fontId="3" fillId="20" borderId="28" xfId="51" applyFont="1" applyFill="1" applyBorder="1" applyAlignment="1" applyProtection="1">
      <alignment horizontal="left"/>
      <protection/>
    </xf>
    <xf numFmtId="164" fontId="3" fillId="20" borderId="29" xfId="51" applyFont="1" applyFill="1" applyBorder="1" applyAlignment="1" applyProtection="1">
      <alignment horizontal="left"/>
      <protection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4" fontId="6" fillId="0" borderId="39" xfId="51" applyFont="1" applyFill="1" applyBorder="1" applyAlignment="1" applyProtection="1">
      <alignment horizontal="center"/>
      <protection/>
    </xf>
    <xf numFmtId="164" fontId="6" fillId="0" borderId="28" xfId="51" applyFont="1" applyFill="1" applyBorder="1" applyAlignment="1" applyProtection="1">
      <alignment horizontal="center"/>
      <protection/>
    </xf>
    <xf numFmtId="164" fontId="6" fillId="0" borderId="29" xfId="51" applyFont="1" applyFill="1" applyBorder="1" applyAlignment="1" applyProtection="1">
      <alignment horizontal="center"/>
      <protection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1" fillId="0" borderId="39" xfId="0" applyFont="1" applyBorder="1" applyAlignment="1">
      <alignment horizontal="left" wrapText="1"/>
    </xf>
    <xf numFmtId="0" fontId="31" fillId="0" borderId="28" xfId="0" applyFont="1" applyBorder="1" applyAlignment="1">
      <alignment horizontal="left" wrapText="1"/>
    </xf>
    <xf numFmtId="0" fontId="31" fillId="0" borderId="29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30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18" borderId="12" xfId="0" applyFont="1" applyFill="1" applyBorder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18" borderId="16" xfId="0" applyFont="1" applyFill="1" applyBorder="1" applyAlignment="1">
      <alignment horizontal="left"/>
    </xf>
    <xf numFmtId="0" fontId="3" fillId="21" borderId="21" xfId="0" applyFont="1" applyFill="1" applyBorder="1" applyAlignment="1">
      <alignment horizontal="left"/>
    </xf>
    <xf numFmtId="0" fontId="3" fillId="21" borderId="14" xfId="0" applyFont="1" applyFill="1" applyBorder="1" applyAlignment="1">
      <alignment horizontal="left"/>
    </xf>
    <xf numFmtId="0" fontId="3" fillId="21" borderId="15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21" borderId="59" xfId="0" applyFont="1" applyFill="1" applyBorder="1" applyAlignment="1">
      <alignment horizontal="right"/>
    </xf>
    <xf numFmtId="0" fontId="3" fillId="21" borderId="35" xfId="0" applyFont="1" applyFill="1" applyBorder="1" applyAlignment="1">
      <alignment horizontal="right"/>
    </xf>
    <xf numFmtId="0" fontId="0" fillId="18" borderId="13" xfId="0" applyFont="1" applyFill="1" applyBorder="1" applyAlignment="1">
      <alignment horizontal="left"/>
    </xf>
    <xf numFmtId="0" fontId="0" fillId="18" borderId="11" xfId="0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0" fontId="3" fillId="21" borderId="23" xfId="0" applyFont="1" applyFill="1" applyBorder="1" applyAlignment="1">
      <alignment horizontal="right"/>
    </xf>
    <xf numFmtId="0" fontId="3" fillId="21" borderId="24" xfId="0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0</xdr:col>
      <xdr:colOff>933450</xdr:colOff>
      <xdr:row>4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552450</xdr:colOff>
      <xdr:row>1</xdr:row>
      <xdr:rowOff>28575</xdr:rowOff>
    </xdr:from>
    <xdr:to>
      <xdr:col>9</xdr:col>
      <xdr:colOff>819150</xdr:colOff>
      <xdr:row>4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90500"/>
          <a:ext cx="8382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962025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895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638175</xdr:colOff>
      <xdr:row>1</xdr:row>
      <xdr:rowOff>0</xdr:rowOff>
    </xdr:from>
    <xdr:to>
      <xdr:col>4</xdr:col>
      <xdr:colOff>1514475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8763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0</xdr:col>
      <xdr:colOff>962025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895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685800</xdr:colOff>
      <xdr:row>1</xdr:row>
      <xdr:rowOff>47625</xdr:rowOff>
    </xdr:from>
    <xdr:to>
      <xdr:col>4</xdr:col>
      <xdr:colOff>1590675</xdr:colOff>
      <xdr:row>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171450"/>
          <a:ext cx="9048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0">
      <selection activeCell="H26" sqref="H26"/>
    </sheetView>
  </sheetViews>
  <sheetFormatPr defaultColWidth="7.57421875" defaultRowHeight="12.75"/>
  <cols>
    <col min="1" max="1" width="34.421875" style="0" customWidth="1"/>
    <col min="2" max="2" width="9.7109375" style="0" customWidth="1"/>
    <col min="3" max="3" width="10.7109375" style="0" customWidth="1"/>
    <col min="4" max="4" width="8.00390625" style="0" customWidth="1"/>
    <col min="5" max="5" width="12.28125" style="0" customWidth="1"/>
    <col min="6" max="6" width="11.7109375" style="0" customWidth="1"/>
    <col min="7" max="7" width="9.7109375" style="0" customWidth="1"/>
    <col min="8" max="8" width="8.421875" style="0" customWidth="1"/>
    <col min="9" max="9" width="8.57421875" style="0" customWidth="1"/>
    <col min="10" max="10" width="13.28125" style="0" customWidth="1"/>
  </cols>
  <sheetData>
    <row r="1" spans="1:10" s="1" customFormat="1" ht="12.75" customHeight="1">
      <c r="A1" s="114" t="s">
        <v>38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s="1" customFormat="1" ht="12.75">
      <c r="A2" s="117"/>
      <c r="B2" s="118"/>
      <c r="C2" s="118"/>
      <c r="D2" s="118"/>
      <c r="E2" s="118"/>
      <c r="F2" s="118"/>
      <c r="G2" s="118"/>
      <c r="H2" s="118"/>
      <c r="I2" s="118"/>
      <c r="J2" s="119"/>
    </row>
    <row r="3" spans="1:10" s="1" customFormat="1" ht="12.75">
      <c r="A3" s="117"/>
      <c r="B3" s="118"/>
      <c r="C3" s="118"/>
      <c r="D3" s="118"/>
      <c r="E3" s="118"/>
      <c r="F3" s="118"/>
      <c r="G3" s="118"/>
      <c r="H3" s="118"/>
      <c r="I3" s="118"/>
      <c r="J3" s="119"/>
    </row>
    <row r="4" spans="1:10" s="1" customFormat="1" ht="12.75">
      <c r="A4" s="117"/>
      <c r="B4" s="118"/>
      <c r="C4" s="118"/>
      <c r="D4" s="118"/>
      <c r="E4" s="118"/>
      <c r="F4" s="118"/>
      <c r="G4" s="118"/>
      <c r="H4" s="118"/>
      <c r="I4" s="118"/>
      <c r="J4" s="119"/>
    </row>
    <row r="5" spans="1:10" s="1" customFormat="1" ht="43.5" customHeight="1" thickBot="1">
      <c r="A5" s="120"/>
      <c r="B5" s="121"/>
      <c r="C5" s="121"/>
      <c r="D5" s="121"/>
      <c r="E5" s="121"/>
      <c r="F5" s="121"/>
      <c r="G5" s="121"/>
      <c r="H5" s="121"/>
      <c r="I5" s="121"/>
      <c r="J5" s="122"/>
    </row>
    <row r="6" spans="1:10" ht="20.25" customHeight="1" thickBot="1">
      <c r="A6" s="133" t="s">
        <v>0</v>
      </c>
      <c r="B6" s="134"/>
      <c r="C6" s="134"/>
      <c r="D6" s="134"/>
      <c r="E6" s="134"/>
      <c r="F6" s="134"/>
      <c r="G6" s="134"/>
      <c r="H6" s="134"/>
      <c r="I6" s="134"/>
      <c r="J6" s="135"/>
    </row>
    <row r="7" spans="1:10" ht="16.5" customHeight="1" thickBot="1">
      <c r="A7" s="126"/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3.5" thickBot="1">
      <c r="A8" s="136" t="s">
        <v>55</v>
      </c>
      <c r="B8" s="137"/>
      <c r="C8" s="137"/>
      <c r="D8" s="137"/>
      <c r="E8" s="137"/>
      <c r="F8" s="137"/>
      <c r="G8" s="137"/>
      <c r="H8" s="137"/>
      <c r="I8" s="137"/>
      <c r="J8" s="138"/>
    </row>
    <row r="9" spans="1:10" ht="38.25" thickBot="1">
      <c r="A9" s="139" t="s">
        <v>1</v>
      </c>
      <c r="B9" s="140"/>
      <c r="C9" s="140"/>
      <c r="D9" s="140"/>
      <c r="E9" s="140"/>
      <c r="F9" s="141"/>
      <c r="G9" s="15" t="s">
        <v>2</v>
      </c>
      <c r="H9" s="15" t="s">
        <v>3</v>
      </c>
      <c r="I9" s="21" t="s">
        <v>4</v>
      </c>
      <c r="J9" s="24" t="s">
        <v>5</v>
      </c>
    </row>
    <row r="10" spans="1:10" ht="13.5" thickBot="1">
      <c r="A10" s="131" t="s">
        <v>39</v>
      </c>
      <c r="B10" s="132"/>
      <c r="C10" s="132"/>
      <c r="D10" s="132"/>
      <c r="E10" s="132"/>
      <c r="F10" s="132"/>
      <c r="G10" s="6"/>
      <c r="H10" s="7"/>
      <c r="I10" s="22"/>
      <c r="J10" s="71">
        <f>H10</f>
        <v>0</v>
      </c>
    </row>
    <row r="11" spans="1:10" ht="13.5" thickBot="1">
      <c r="A11" s="89" t="s">
        <v>40</v>
      </c>
      <c r="B11" s="90"/>
      <c r="C11" s="90"/>
      <c r="D11" s="90"/>
      <c r="E11" s="90"/>
      <c r="F11" s="90"/>
      <c r="G11" s="6"/>
      <c r="H11" s="8"/>
      <c r="I11" s="22"/>
      <c r="J11" s="71">
        <f>G11*H11*I11</f>
        <v>0</v>
      </c>
    </row>
    <row r="12" spans="1:10" ht="15" customHeight="1" thickBot="1">
      <c r="A12" s="129" t="s">
        <v>37</v>
      </c>
      <c r="B12" s="130"/>
      <c r="C12" s="130"/>
      <c r="D12" s="130"/>
      <c r="E12" s="130"/>
      <c r="F12" s="130"/>
      <c r="G12" s="9"/>
      <c r="H12" s="10"/>
      <c r="I12" s="23"/>
      <c r="J12" s="71">
        <f>G12*H12*I12</f>
        <v>0</v>
      </c>
    </row>
    <row r="13" spans="1:10" s="2" customFormat="1" ht="16.5" customHeight="1" thickBot="1">
      <c r="A13" s="97" t="s">
        <v>6</v>
      </c>
      <c r="B13" s="98"/>
      <c r="C13" s="98"/>
      <c r="D13" s="98"/>
      <c r="E13" s="98"/>
      <c r="F13" s="98"/>
      <c r="G13" s="98"/>
      <c r="H13" s="98"/>
      <c r="I13" s="98"/>
      <c r="J13" s="28">
        <f>J10+J11+J12</f>
        <v>0</v>
      </c>
    </row>
    <row r="14" spans="1:10" ht="16.5" customHeight="1" thickBot="1">
      <c r="A14" s="126"/>
      <c r="B14" s="127"/>
      <c r="C14" s="127"/>
      <c r="D14" s="127"/>
      <c r="E14" s="127"/>
      <c r="F14" s="127"/>
      <c r="G14" s="127"/>
      <c r="H14" s="127"/>
      <c r="I14" s="127"/>
      <c r="J14" s="128"/>
    </row>
    <row r="15" spans="1:10" ht="15" customHeight="1" thickBot="1">
      <c r="A15" s="123" t="s">
        <v>65</v>
      </c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4.25" customHeight="1">
      <c r="A16" s="106" t="s">
        <v>66</v>
      </c>
      <c r="B16" s="107"/>
      <c r="C16" s="107"/>
      <c r="D16" s="107"/>
      <c r="E16" s="108"/>
      <c r="F16" s="109" t="s">
        <v>7</v>
      </c>
      <c r="G16" s="111" t="s">
        <v>8</v>
      </c>
      <c r="H16" s="112"/>
      <c r="I16" s="113"/>
      <c r="J16" s="100" t="s">
        <v>9</v>
      </c>
    </row>
    <row r="17" spans="1:256" s="3" customFormat="1" ht="27.75" customHeight="1">
      <c r="A17" s="17" t="s">
        <v>67</v>
      </c>
      <c r="B17" s="18" t="s">
        <v>2</v>
      </c>
      <c r="C17" s="18" t="s">
        <v>10</v>
      </c>
      <c r="D17" s="18" t="s">
        <v>11</v>
      </c>
      <c r="E17" s="18" t="s">
        <v>12</v>
      </c>
      <c r="F17" s="110"/>
      <c r="G17" s="18" t="s">
        <v>13</v>
      </c>
      <c r="H17" s="102" t="s">
        <v>63</v>
      </c>
      <c r="I17" s="103"/>
      <c r="J17" s="101"/>
      <c r="IV17"/>
    </row>
    <row r="18" spans="1:10" ht="12.75">
      <c r="A18" s="70" t="s">
        <v>68</v>
      </c>
      <c r="B18" s="20">
        <f>G12</f>
        <v>0</v>
      </c>
      <c r="C18" s="19">
        <v>50</v>
      </c>
      <c r="D18" s="16"/>
      <c r="E18" s="30">
        <f>D18*C18</f>
        <v>0</v>
      </c>
      <c r="F18" s="30">
        <f>E18*0.2</f>
        <v>0</v>
      </c>
      <c r="G18" s="31">
        <f>E18*0.05</f>
        <v>0</v>
      </c>
      <c r="H18" s="104">
        <f>E18*0.11</f>
        <v>0</v>
      </c>
      <c r="I18" s="105"/>
      <c r="J18" s="25">
        <f>E18-H18-G18</f>
        <v>0</v>
      </c>
    </row>
    <row r="19" spans="1:10" ht="12.75">
      <c r="A19" s="70" t="s">
        <v>69</v>
      </c>
      <c r="B19" s="20">
        <f>G12</f>
        <v>0</v>
      </c>
      <c r="C19" s="19">
        <v>80</v>
      </c>
      <c r="D19" s="16"/>
      <c r="E19" s="30">
        <f>D19*C19</f>
        <v>0</v>
      </c>
      <c r="F19" s="30">
        <f>E19*0.2</f>
        <v>0</v>
      </c>
      <c r="G19" s="30">
        <f>E19*0.05</f>
        <v>0</v>
      </c>
      <c r="H19" s="104">
        <f>E19*0.11</f>
        <v>0</v>
      </c>
      <c r="I19" s="105"/>
      <c r="J19" s="25">
        <f>E19-G19-H19</f>
        <v>0</v>
      </c>
    </row>
    <row r="20" spans="1:10" ht="12.75">
      <c r="A20" s="70" t="s">
        <v>70</v>
      </c>
      <c r="B20" s="20">
        <f>G12</f>
        <v>0</v>
      </c>
      <c r="C20" s="19">
        <v>110</v>
      </c>
      <c r="D20" s="16"/>
      <c r="E20" s="30">
        <f>D20*C20</f>
        <v>0</v>
      </c>
      <c r="F20" s="30">
        <f>E20*0.2</f>
        <v>0</v>
      </c>
      <c r="G20" s="30">
        <f>F20*0.05</f>
        <v>0</v>
      </c>
      <c r="H20" s="104">
        <f>E20*0.11</f>
        <v>0</v>
      </c>
      <c r="I20" s="105"/>
      <c r="J20" s="25">
        <f>E20-G20-H20</f>
        <v>0</v>
      </c>
    </row>
    <row r="21" spans="1:10" ht="25.5" customHeight="1">
      <c r="A21" s="73" t="s">
        <v>71</v>
      </c>
      <c r="B21" s="79">
        <f>G12</f>
        <v>0</v>
      </c>
      <c r="C21" s="76" t="s">
        <v>64</v>
      </c>
      <c r="D21" s="76" t="s">
        <v>72</v>
      </c>
      <c r="E21" s="82"/>
      <c r="F21" s="74">
        <f>E21*0.2</f>
        <v>0</v>
      </c>
      <c r="G21" s="74">
        <f>E21*0.05</f>
        <v>0</v>
      </c>
      <c r="H21" s="87">
        <f>E21*0.11</f>
        <v>0</v>
      </c>
      <c r="I21" s="88"/>
      <c r="J21" s="80">
        <f>E21-G21-H21</f>
        <v>0</v>
      </c>
    </row>
    <row r="22" spans="1:10" ht="13.5" thickBot="1">
      <c r="A22" s="72" t="s">
        <v>73</v>
      </c>
      <c r="B22" s="77">
        <f>G12</f>
        <v>0</v>
      </c>
      <c r="C22" s="78">
        <v>275</v>
      </c>
      <c r="D22" s="75" t="s">
        <v>35</v>
      </c>
      <c r="E22" s="68">
        <f>C22*B22</f>
        <v>0</v>
      </c>
      <c r="F22" s="68">
        <f>E22*0.2</f>
        <v>0</v>
      </c>
      <c r="G22" s="68">
        <f>E22*0.05</f>
        <v>0</v>
      </c>
      <c r="H22" s="83">
        <f>E22*11%</f>
        <v>0</v>
      </c>
      <c r="I22" s="84"/>
      <c r="J22" s="69">
        <f>E22-G22-H22</f>
        <v>0</v>
      </c>
    </row>
    <row r="23" spans="1:10" ht="15" customHeight="1" thickBot="1">
      <c r="A23" s="94"/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3.5" thickBot="1">
      <c r="A24" s="97" t="s">
        <v>14</v>
      </c>
      <c r="B24" s="98"/>
      <c r="C24" s="98"/>
      <c r="D24" s="99"/>
      <c r="E24" s="55">
        <f>E18+E19+E20+E21+E22</f>
        <v>0</v>
      </c>
      <c r="F24" s="54">
        <f>F18+F19+F20+F21+F22</f>
        <v>0</v>
      </c>
      <c r="G24" s="55">
        <f>G18+G19+G20+G21+G22</f>
        <v>0</v>
      </c>
      <c r="H24" s="85">
        <f>H18+H19+H20+H21+H22</f>
        <v>0</v>
      </c>
      <c r="I24" s="86"/>
      <c r="J24" s="54">
        <f>J18+J19+J20+J21+J22</f>
        <v>0</v>
      </c>
    </row>
    <row r="25" spans="1:10" ht="21" customHeight="1" thickBot="1">
      <c r="A25" s="91" t="s">
        <v>74</v>
      </c>
      <c r="B25" s="92"/>
      <c r="C25" s="92"/>
      <c r="D25" s="92"/>
      <c r="E25" s="92"/>
      <c r="F25" s="92"/>
      <c r="G25" s="92"/>
      <c r="H25" s="92"/>
      <c r="I25" s="92"/>
      <c r="J25" s="93"/>
    </row>
    <row r="27" ht="12.75">
      <c r="A27" s="2"/>
    </row>
  </sheetData>
  <sheetProtection/>
  <mergeCells count="25">
    <mergeCell ref="A1:J5"/>
    <mergeCell ref="A13:I13"/>
    <mergeCell ref="A15:J15"/>
    <mergeCell ref="A14:J14"/>
    <mergeCell ref="A12:F12"/>
    <mergeCell ref="A10:F10"/>
    <mergeCell ref="A7:J7"/>
    <mergeCell ref="A6:J6"/>
    <mergeCell ref="A8:J8"/>
    <mergeCell ref="A9:F9"/>
    <mergeCell ref="A25:J25"/>
    <mergeCell ref="A23:J23"/>
    <mergeCell ref="A24:D24"/>
    <mergeCell ref="J16:J17"/>
    <mergeCell ref="H17:I17"/>
    <mergeCell ref="H18:I18"/>
    <mergeCell ref="H19:I19"/>
    <mergeCell ref="H20:I20"/>
    <mergeCell ref="A16:E16"/>
    <mergeCell ref="F16:F17"/>
    <mergeCell ref="H22:I22"/>
    <mergeCell ref="H24:I24"/>
    <mergeCell ref="H21:I21"/>
    <mergeCell ref="A11:F11"/>
    <mergeCell ref="G16:I16"/>
  </mergeCells>
  <printOptions horizontalCentered="1" verticalCentered="1"/>
  <pageMargins left="0.7874015748031497" right="0.7874015748031497" top="0.1968503937007874" bottom="0.3937007874015748" header="0.3937007874015748" footer="0.5118110236220472"/>
  <pageSetup firstPageNumber="1" useFirstPageNumber="1" horizontalDpi="600" verticalDpi="600" orientation="landscape" paperSize="9" r:id="rId2"/>
  <headerFooter alignWithMargins="0">
    <oddHeader>&amp;R&amp;"Times New Roman,Regular"&amp;12&amp;P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A14">
      <selection activeCell="H33" sqref="H33"/>
    </sheetView>
  </sheetViews>
  <sheetFormatPr defaultColWidth="7.57421875" defaultRowHeight="12.75"/>
  <cols>
    <col min="1" max="1" width="38.28125" style="0" customWidth="1"/>
    <col min="2" max="2" width="14.7109375" style="4" customWidth="1"/>
    <col min="3" max="3" width="20.28125" style="0" customWidth="1"/>
    <col min="4" max="4" width="21.140625" style="0" customWidth="1"/>
    <col min="5" max="5" width="23.8515625" style="5" customWidth="1"/>
  </cols>
  <sheetData>
    <row r="1" spans="1:5" ht="12.75">
      <c r="A1" s="142" t="s">
        <v>41</v>
      </c>
      <c r="B1" s="143"/>
      <c r="C1" s="143"/>
      <c r="D1" s="143"/>
      <c r="E1" s="144"/>
    </row>
    <row r="2" spans="1:5" ht="12.75">
      <c r="A2" s="145"/>
      <c r="B2" s="146"/>
      <c r="C2" s="146"/>
      <c r="D2" s="146"/>
      <c r="E2" s="147"/>
    </row>
    <row r="3" spans="1:5" ht="12.75">
      <c r="A3" s="145"/>
      <c r="B3" s="146"/>
      <c r="C3" s="146"/>
      <c r="D3" s="146"/>
      <c r="E3" s="147"/>
    </row>
    <row r="4" spans="1:5" ht="12.75">
      <c r="A4" s="145"/>
      <c r="B4" s="146"/>
      <c r="C4" s="146"/>
      <c r="D4" s="146"/>
      <c r="E4" s="147"/>
    </row>
    <row r="5" spans="1:5" ht="17.25" customHeight="1">
      <c r="A5" s="145"/>
      <c r="B5" s="146"/>
      <c r="C5" s="146"/>
      <c r="D5" s="146"/>
      <c r="E5" s="147"/>
    </row>
    <row r="6" spans="1:5" ht="27" customHeight="1" thickBot="1">
      <c r="A6" s="148"/>
      <c r="B6" s="149"/>
      <c r="C6" s="149"/>
      <c r="D6" s="149"/>
      <c r="E6" s="150"/>
    </row>
    <row r="7" spans="1:5" ht="13.5" thickBot="1">
      <c r="A7" s="160"/>
      <c r="B7" s="161"/>
      <c r="C7" s="161"/>
      <c r="D7" s="161"/>
      <c r="E7" s="162"/>
    </row>
    <row r="8" spans="1:5" ht="13.5" thickBot="1">
      <c r="A8" s="136" t="s">
        <v>15</v>
      </c>
      <c r="B8" s="137"/>
      <c r="C8" s="137"/>
      <c r="D8" s="137"/>
      <c r="E8" s="138"/>
    </row>
    <row r="9" spans="1:5" ht="13.5" thickBot="1">
      <c r="A9" s="38" t="s">
        <v>1</v>
      </c>
      <c r="B9" s="39" t="s">
        <v>16</v>
      </c>
      <c r="C9" s="40" t="s">
        <v>43</v>
      </c>
      <c r="D9" s="41" t="s">
        <v>17</v>
      </c>
      <c r="E9" s="42" t="s">
        <v>18</v>
      </c>
    </row>
    <row r="10" spans="1:5" ht="12.75">
      <c r="A10" s="33" t="s">
        <v>19</v>
      </c>
      <c r="B10" s="34">
        <v>33</v>
      </c>
      <c r="C10" s="35"/>
      <c r="D10" s="36"/>
      <c r="E10" s="37">
        <f aca="true" t="shared" si="0" ref="E10:E17">C10*D10</f>
        <v>0</v>
      </c>
    </row>
    <row r="11" spans="1:5" ht="12.75">
      <c r="A11" s="29" t="s">
        <v>20</v>
      </c>
      <c r="B11" s="34">
        <v>33</v>
      </c>
      <c r="C11" s="26"/>
      <c r="D11" s="32"/>
      <c r="E11" s="27">
        <f t="shared" si="0"/>
        <v>0</v>
      </c>
    </row>
    <row r="12" spans="1:5" ht="12.75">
      <c r="A12" s="29" t="s">
        <v>21</v>
      </c>
      <c r="B12" s="34">
        <v>33</v>
      </c>
      <c r="C12" s="26"/>
      <c r="D12" s="32"/>
      <c r="E12" s="27">
        <f t="shared" si="0"/>
        <v>0</v>
      </c>
    </row>
    <row r="13" spans="1:5" ht="12.75">
      <c r="A13" s="12" t="s">
        <v>47</v>
      </c>
      <c r="B13" s="11">
        <v>14</v>
      </c>
      <c r="C13" s="26"/>
      <c r="D13" s="32"/>
      <c r="E13" s="27">
        <f t="shared" si="0"/>
        <v>0</v>
      </c>
    </row>
    <row r="14" spans="1:5" ht="12.75">
      <c r="A14" s="12" t="s">
        <v>48</v>
      </c>
      <c r="B14" s="11">
        <v>39</v>
      </c>
      <c r="C14" s="26"/>
      <c r="D14" s="32"/>
      <c r="E14" s="27">
        <f t="shared" si="0"/>
        <v>0</v>
      </c>
    </row>
    <row r="15" spans="1:5" ht="12.75">
      <c r="A15" s="12" t="s">
        <v>49</v>
      </c>
      <c r="B15" s="11">
        <v>39</v>
      </c>
      <c r="C15" s="26"/>
      <c r="D15" s="32"/>
      <c r="E15" s="27">
        <f t="shared" si="0"/>
        <v>0</v>
      </c>
    </row>
    <row r="16" spans="1:5" ht="12.75">
      <c r="A16" s="12" t="s">
        <v>22</v>
      </c>
      <c r="B16" s="11">
        <v>39</v>
      </c>
      <c r="C16" s="26"/>
      <c r="D16" s="32"/>
      <c r="E16" s="27">
        <f t="shared" si="0"/>
        <v>0</v>
      </c>
    </row>
    <row r="17" spans="1:5" ht="12.75">
      <c r="A17" s="12" t="s">
        <v>44</v>
      </c>
      <c r="B17" s="11">
        <v>39</v>
      </c>
      <c r="C17" s="26"/>
      <c r="D17" s="32"/>
      <c r="E17" s="27">
        <f t="shared" si="0"/>
        <v>0</v>
      </c>
    </row>
    <row r="18" spans="1:5" ht="13.5" thickBot="1">
      <c r="A18" s="12" t="s">
        <v>45</v>
      </c>
      <c r="B18" s="11">
        <v>35</v>
      </c>
      <c r="C18" s="26"/>
      <c r="D18" s="32"/>
      <c r="E18" s="27">
        <f>'1 Receita e Pró Labore'!J13*0.1</f>
        <v>0</v>
      </c>
    </row>
    <row r="19" spans="1:5" ht="13.5" thickBot="1">
      <c r="A19" s="151" t="s">
        <v>23</v>
      </c>
      <c r="B19" s="152"/>
      <c r="C19" s="152"/>
      <c r="D19" s="153"/>
      <c r="E19" s="28">
        <f>E10+E11+E12+E13+E14+E15+E16+E17+E18</f>
        <v>0</v>
      </c>
    </row>
    <row r="20" spans="1:5" ht="16.5" customHeight="1" thickBot="1">
      <c r="A20" s="163"/>
      <c r="B20" s="164"/>
      <c r="C20" s="164"/>
      <c r="D20" s="164"/>
      <c r="E20" s="165"/>
    </row>
    <row r="21" spans="1:5" ht="15.75" thickBot="1">
      <c r="A21" s="136" t="s">
        <v>51</v>
      </c>
      <c r="B21" s="137"/>
      <c r="C21" s="137"/>
      <c r="D21" s="137"/>
      <c r="E21" s="138"/>
    </row>
    <row r="22" spans="1:5" ht="13.5" thickBot="1">
      <c r="A22" s="52" t="s">
        <v>1</v>
      </c>
      <c r="B22" s="53" t="s">
        <v>16</v>
      </c>
      <c r="C22" s="52" t="s">
        <v>43</v>
      </c>
      <c r="D22" s="51" t="s">
        <v>17</v>
      </c>
      <c r="E22" s="50" t="s">
        <v>18</v>
      </c>
    </row>
    <row r="23" spans="1:5" ht="12.75">
      <c r="A23" s="33" t="s">
        <v>24</v>
      </c>
      <c r="B23" s="34">
        <v>39</v>
      </c>
      <c r="C23" s="26"/>
      <c r="D23" s="46"/>
      <c r="E23" s="43">
        <f aca="true" t="shared" si="1" ref="E23:E30">C23*D23</f>
        <v>0</v>
      </c>
    </row>
    <row r="24" spans="1:5" ht="12.75">
      <c r="A24" s="12" t="s">
        <v>25</v>
      </c>
      <c r="B24" s="11">
        <v>39</v>
      </c>
      <c r="C24" s="26"/>
      <c r="D24" s="47"/>
      <c r="E24" s="44">
        <f t="shared" si="1"/>
        <v>0</v>
      </c>
    </row>
    <row r="25" spans="1:5" ht="12.75">
      <c r="A25" s="12" t="s">
        <v>26</v>
      </c>
      <c r="B25" s="11">
        <v>39</v>
      </c>
      <c r="C25" s="26"/>
      <c r="D25" s="47"/>
      <c r="E25" s="44">
        <f t="shared" si="1"/>
        <v>0</v>
      </c>
    </row>
    <row r="26" spans="1:5" ht="12.75">
      <c r="A26" s="12" t="s">
        <v>27</v>
      </c>
      <c r="B26" s="11">
        <v>39</v>
      </c>
      <c r="C26" s="26"/>
      <c r="D26" s="47"/>
      <c r="E26" s="44">
        <f t="shared" si="1"/>
        <v>0</v>
      </c>
    </row>
    <row r="27" spans="1:5" ht="12.75">
      <c r="A27" s="12" t="s">
        <v>28</v>
      </c>
      <c r="B27" s="11">
        <v>39</v>
      </c>
      <c r="C27" s="26"/>
      <c r="D27" s="47"/>
      <c r="E27" s="44">
        <f t="shared" si="1"/>
        <v>0</v>
      </c>
    </row>
    <row r="28" spans="1:5" ht="12.75">
      <c r="A28" s="12" t="s">
        <v>29</v>
      </c>
      <c r="B28" s="11">
        <v>39</v>
      </c>
      <c r="C28" s="26"/>
      <c r="D28" s="48"/>
      <c r="E28" s="44">
        <f t="shared" si="1"/>
        <v>0</v>
      </c>
    </row>
    <row r="29" spans="1:5" ht="12.75">
      <c r="A29" s="12" t="s">
        <v>30</v>
      </c>
      <c r="B29" s="11">
        <v>39</v>
      </c>
      <c r="C29" s="26"/>
      <c r="D29" s="48"/>
      <c r="E29" s="44">
        <f t="shared" si="1"/>
        <v>0</v>
      </c>
    </row>
    <row r="30" spans="1:5" ht="13.5" thickBot="1">
      <c r="A30" s="13" t="s">
        <v>31</v>
      </c>
      <c r="B30" s="14">
        <v>39</v>
      </c>
      <c r="C30" s="26"/>
      <c r="D30" s="49"/>
      <c r="E30" s="45">
        <f t="shared" si="1"/>
        <v>0</v>
      </c>
    </row>
    <row r="31" spans="1:5" ht="13.5" thickBot="1">
      <c r="A31" s="151" t="s">
        <v>23</v>
      </c>
      <c r="B31" s="152"/>
      <c r="C31" s="152"/>
      <c r="D31" s="152"/>
      <c r="E31" s="28">
        <f>E23+E24+E25+E26+E27+E28+E29+E30</f>
        <v>0</v>
      </c>
    </row>
    <row r="32" spans="1:5" ht="13.5" thickBot="1">
      <c r="A32" s="166"/>
      <c r="B32" s="167"/>
      <c r="C32" s="167"/>
      <c r="D32" s="167"/>
      <c r="E32" s="168"/>
    </row>
    <row r="33" spans="1:5" ht="15.75" customHeight="1" thickBot="1">
      <c r="A33" s="157" t="s">
        <v>46</v>
      </c>
      <c r="B33" s="158"/>
      <c r="C33" s="158"/>
      <c r="D33" s="159"/>
      <c r="E33" s="28">
        <f>'1 Receita e Pró Labore'!J13*0.25</f>
        <v>0</v>
      </c>
    </row>
    <row r="34" spans="1:5" ht="13.5" thickBot="1">
      <c r="A34" s="154" t="s">
        <v>61</v>
      </c>
      <c r="B34" s="155"/>
      <c r="C34" s="155"/>
      <c r="D34" s="155"/>
      <c r="E34" s="156"/>
    </row>
    <row r="35" spans="1:5" ht="13.5" customHeight="1" thickBot="1">
      <c r="A35" s="169" t="s">
        <v>50</v>
      </c>
      <c r="B35" s="170"/>
      <c r="C35" s="170"/>
      <c r="D35" s="170"/>
      <c r="E35" s="171"/>
    </row>
    <row r="36" spans="1:5" ht="13.5" thickBot="1">
      <c r="A36" s="154" t="s">
        <v>52</v>
      </c>
      <c r="B36" s="155"/>
      <c r="C36" s="155"/>
      <c r="D36" s="155"/>
      <c r="E36" s="156"/>
    </row>
  </sheetData>
  <sheetProtection/>
  <mergeCells count="12">
    <mergeCell ref="A35:E35"/>
    <mergeCell ref="A36:E36"/>
    <mergeCell ref="A1:E6"/>
    <mergeCell ref="A19:D19"/>
    <mergeCell ref="A31:D31"/>
    <mergeCell ref="A34:E34"/>
    <mergeCell ref="A8:E8"/>
    <mergeCell ref="A21:E21"/>
    <mergeCell ref="A33:D33"/>
    <mergeCell ref="A7:E7"/>
    <mergeCell ref="A20:E20"/>
    <mergeCell ref="A32:E32"/>
  </mergeCells>
  <printOptions horizontalCentered="1" verticalCentered="1"/>
  <pageMargins left="0.7875" right="0.7875" top="1.1506944444444445" bottom="0.9840277777777777" header="0.9840277777777777" footer="0.5118055555555555"/>
  <pageSetup firstPageNumber="2" useFirstPageNumber="1" fitToHeight="1" fitToWidth="1" horizontalDpi="600" verticalDpi="600" orientation="landscape" scale="95" r:id="rId2"/>
  <headerFooter alignWithMargins="0">
    <oddHeader>&amp;R&amp;"Times New Roman,Regular"&amp;12&amp;P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3">
      <selection activeCell="G15" sqref="G15"/>
    </sheetView>
  </sheetViews>
  <sheetFormatPr defaultColWidth="7.57421875" defaultRowHeight="12.75"/>
  <cols>
    <col min="1" max="1" width="40.00390625" style="0" customWidth="1"/>
    <col min="2" max="2" width="14.28125" style="0" customWidth="1"/>
    <col min="3" max="3" width="22.00390625" style="0" customWidth="1"/>
    <col min="4" max="4" width="22.8515625" style="0" customWidth="1"/>
    <col min="5" max="5" width="24.8515625" style="0" customWidth="1"/>
    <col min="7" max="7" width="9.421875" style="0" customWidth="1"/>
  </cols>
  <sheetData>
    <row r="1" spans="1:5" ht="9.75" customHeight="1">
      <c r="A1" s="175" t="s">
        <v>42</v>
      </c>
      <c r="B1" s="143"/>
      <c r="C1" s="143"/>
      <c r="D1" s="143"/>
      <c r="E1" s="144"/>
    </row>
    <row r="2" spans="1:5" ht="12.75">
      <c r="A2" s="145"/>
      <c r="B2" s="146"/>
      <c r="C2" s="146"/>
      <c r="D2" s="146"/>
      <c r="E2" s="147"/>
    </row>
    <row r="3" spans="1:5" ht="12.75">
      <c r="A3" s="145"/>
      <c r="B3" s="146"/>
      <c r="C3" s="146"/>
      <c r="D3" s="146"/>
      <c r="E3" s="147"/>
    </row>
    <row r="4" spans="1:5" ht="12.75">
      <c r="A4" s="145"/>
      <c r="B4" s="146"/>
      <c r="C4" s="146"/>
      <c r="D4" s="146"/>
      <c r="E4" s="147"/>
    </row>
    <row r="5" spans="1:5" ht="15.75" customHeight="1">
      <c r="A5" s="145"/>
      <c r="B5" s="146"/>
      <c r="C5" s="146"/>
      <c r="D5" s="146"/>
      <c r="E5" s="147"/>
    </row>
    <row r="6" spans="1:5" ht="29.25" customHeight="1" thickBot="1">
      <c r="A6" s="145"/>
      <c r="B6" s="146"/>
      <c r="C6" s="146"/>
      <c r="D6" s="146"/>
      <c r="E6" s="147"/>
    </row>
    <row r="7" spans="1:5" ht="13.5" thickBot="1">
      <c r="A7" s="172"/>
      <c r="B7" s="173"/>
      <c r="C7" s="173"/>
      <c r="D7" s="173"/>
      <c r="E7" s="174"/>
    </row>
    <row r="8" spans="1:5" ht="13.5" thickBot="1">
      <c r="A8" s="136" t="s">
        <v>53</v>
      </c>
      <c r="B8" s="137"/>
      <c r="C8" s="137"/>
      <c r="D8" s="138"/>
      <c r="E8" s="56">
        <f>'1 Receita e Pró Labore'!J13</f>
        <v>0</v>
      </c>
    </row>
    <row r="9" spans="1:5" ht="13.5" thickBot="1">
      <c r="A9" s="185"/>
      <c r="B9" s="186"/>
      <c r="C9" s="186"/>
      <c r="D9" s="186"/>
      <c r="E9" s="187"/>
    </row>
    <row r="10" spans="1:5" ht="14.25" customHeight="1" thickBot="1">
      <c r="A10" s="136" t="s">
        <v>54</v>
      </c>
      <c r="B10" s="137"/>
      <c r="C10" s="137"/>
      <c r="D10" s="137"/>
      <c r="E10" s="138"/>
    </row>
    <row r="11" spans="1:5" ht="15.75" customHeight="1">
      <c r="A11" s="182" t="s">
        <v>1</v>
      </c>
      <c r="B11" s="183"/>
      <c r="C11" s="184"/>
      <c r="D11" s="65" t="s">
        <v>32</v>
      </c>
      <c r="E11" s="62" t="s">
        <v>60</v>
      </c>
    </row>
    <row r="12" spans="1:5" ht="12.75">
      <c r="A12" s="179" t="s">
        <v>56</v>
      </c>
      <c r="B12" s="180"/>
      <c r="C12" s="181"/>
      <c r="D12" s="66" t="e">
        <f>E12/E$8</f>
        <v>#DIV/0!</v>
      </c>
      <c r="E12" s="57">
        <f>'1 Receita e Pró Labore'!E24</f>
        <v>0</v>
      </c>
    </row>
    <row r="13" spans="1:5" ht="12.75">
      <c r="A13" s="179" t="s">
        <v>57</v>
      </c>
      <c r="B13" s="180"/>
      <c r="C13" s="181"/>
      <c r="D13" s="66" t="e">
        <f>E13/E$8</f>
        <v>#DIV/0!</v>
      </c>
      <c r="E13" s="57">
        <f>'1 Receita e Pró Labore'!F24</f>
        <v>0</v>
      </c>
    </row>
    <row r="14" spans="1:5" ht="12.75">
      <c r="A14" s="179" t="s">
        <v>58</v>
      </c>
      <c r="B14" s="180"/>
      <c r="C14" s="181"/>
      <c r="D14" s="66" t="e">
        <f>E14/E$8</f>
        <v>#DIV/0!</v>
      </c>
      <c r="E14" s="58">
        <f>'2 Despesas e Investimentos'!E19</f>
        <v>0</v>
      </c>
    </row>
    <row r="15" spans="1:7" ht="12.75">
      <c r="A15" s="179" t="s">
        <v>75</v>
      </c>
      <c r="B15" s="180"/>
      <c r="C15" s="181"/>
      <c r="D15" s="66" t="e">
        <f>E15/E$8</f>
        <v>#DIV/0!</v>
      </c>
      <c r="E15" s="57">
        <f>'2 Despesas e Investimentos'!E31</f>
        <v>0</v>
      </c>
      <c r="G15" s="64"/>
    </row>
    <row r="16" spans="1:5" ht="13.5" thickBot="1">
      <c r="A16" s="190" t="s">
        <v>59</v>
      </c>
      <c r="B16" s="191"/>
      <c r="C16" s="192"/>
      <c r="D16" s="67" t="e">
        <f>E16/E$8</f>
        <v>#DIV/0!</v>
      </c>
      <c r="E16" s="59">
        <f>'2 Despesas e Investimentos'!E33</f>
        <v>0</v>
      </c>
    </row>
    <row r="17" spans="1:5" ht="14.25" customHeight="1" thickBot="1">
      <c r="A17" s="97" t="s">
        <v>33</v>
      </c>
      <c r="B17" s="98"/>
      <c r="C17" s="98"/>
      <c r="D17" s="63" t="s">
        <v>60</v>
      </c>
      <c r="E17" s="61">
        <f>E12+E13+E14+E15+E16</f>
        <v>0</v>
      </c>
    </row>
    <row r="18" spans="1:5" ht="15" customHeight="1" thickBot="1">
      <c r="A18" s="193" t="s">
        <v>34</v>
      </c>
      <c r="B18" s="194"/>
      <c r="C18" s="194"/>
      <c r="D18" s="194"/>
      <c r="E18" s="60">
        <f>E8-E17</f>
        <v>0</v>
      </c>
    </row>
    <row r="19" spans="1:5" ht="16.5" customHeight="1" thickBot="1">
      <c r="A19" s="188" t="s">
        <v>36</v>
      </c>
      <c r="B19" s="189"/>
      <c r="C19" s="189"/>
      <c r="D19" s="189"/>
      <c r="E19" s="81" t="str">
        <f>IF(E17&gt;E8,"INVIÁVEL",IF(E17&lt;=E8,"VIÁVEL"))</f>
        <v>VIÁVEL</v>
      </c>
    </row>
    <row r="20" spans="1:5" ht="13.5" thickBot="1">
      <c r="A20" s="166"/>
      <c r="B20" s="167"/>
      <c r="C20" s="167"/>
      <c r="D20" s="167"/>
      <c r="E20" s="168"/>
    </row>
    <row r="21" spans="1:5" ht="16.5" customHeight="1" thickBot="1">
      <c r="A21" s="176" t="s">
        <v>62</v>
      </c>
      <c r="B21" s="177"/>
      <c r="C21" s="177"/>
      <c r="D21" s="177"/>
      <c r="E21" s="178"/>
    </row>
  </sheetData>
  <sheetProtection/>
  <mergeCells count="16">
    <mergeCell ref="A9:E9"/>
    <mergeCell ref="A19:D19"/>
    <mergeCell ref="A15:C15"/>
    <mergeCell ref="A16:C16"/>
    <mergeCell ref="A17:C17"/>
    <mergeCell ref="A18:D18"/>
    <mergeCell ref="A7:E7"/>
    <mergeCell ref="A1:E6"/>
    <mergeCell ref="A21:E21"/>
    <mergeCell ref="A20:E20"/>
    <mergeCell ref="A8:D8"/>
    <mergeCell ref="A10:E10"/>
    <mergeCell ref="A13:C13"/>
    <mergeCell ref="A14:C14"/>
    <mergeCell ref="A11:C11"/>
    <mergeCell ref="A12:C12"/>
  </mergeCells>
  <printOptions horizontalCentered="1" verticalCentered="1"/>
  <pageMargins left="0.6298611111111111" right="0.6694444444444444" top="0.36319444444444443" bottom="0.19652777777777777" header="0.19652777777777777" footer="0.5118055555555555"/>
  <pageSetup firstPageNumber="3" useFirstPageNumber="1" fitToHeight="1" fitToWidth="1" horizontalDpi="600" verticalDpi="600" orientation="landscape" paperSize="9" r:id="rId2"/>
  <headerFooter alignWithMargins="0">
    <oddHeader>&amp;R&amp;"Times New Roman,Regular"&amp;12&amp;P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</dc:creator>
  <cp:keywords/>
  <dc:description/>
  <cp:lastModifiedBy>ricardofam@gmail.com</cp:lastModifiedBy>
  <cp:lastPrinted>2014-05-05T20:56:32Z</cp:lastPrinted>
  <dcterms:created xsi:type="dcterms:W3CDTF">2004-05-03T18:06:19Z</dcterms:created>
  <dcterms:modified xsi:type="dcterms:W3CDTF">2014-05-05T20:56:53Z</dcterms:modified>
  <cp:category/>
  <cp:version/>
  <cp:contentType/>
  <cp:contentStatus/>
  <cp:revision>1</cp:revision>
</cp:coreProperties>
</file>